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<sst xmlns="http://schemas.openxmlformats.org/spreadsheetml/2006/main" count="5" uniqueCount="5">
  <si>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Coupon</t>
  </si>
  <si>
    <t>Outstanding balance</t>
  </si>
  <si>
    <t>Coupon payment</t>
  </si>
  <si>
    <t>Interest</t>
  </si>
  <si>
    <t>Principal repaid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</si>
</sst>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D18" sqref="D18"/>
    </sheetView>
  </sheetViews>
  <sheetFormatPr defaultColWidth="11.421875" defaultRowHeight="12.75"/>
  <cols>
    <col min="1" max="16384" width="11.57421875" style="0" customWidth="1"/>
  </cols>
  <sheetData>
    <row r="1" spans="1:17" ht="12">
      <c r="A1">
        <v>2000</v>
      </c>
      <c r="B1">
        <v>0.025</v>
      </c>
      <c r="C1" s="1">
        <v>2100</v>
      </c>
      <c r="D1" s="2">
        <v>0.03</v>
      </c>
      <c r="E1" s="1">
        <v>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3:11" ht="12"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>
        <f>C1/(1+D1)^E1</f>
        <v>1657.7593920592647</v>
      </c>
      <c r="B3">
        <f>A1*B1/C1</f>
        <v>0.023809523809523808</v>
      </c>
      <c r="C3" s="1"/>
      <c r="D3" s="1"/>
      <c r="E3" s="1"/>
      <c r="F3" s="1"/>
      <c r="G3" s="1"/>
      <c r="H3" s="1"/>
      <c r="I3" s="1"/>
      <c r="J3" s="1"/>
      <c r="K3" s="1"/>
    </row>
    <row r="4" spans="3:11" ht="12">
      <c r="C4" s="2"/>
      <c r="D4" s="2"/>
      <c r="E4" s="2"/>
      <c r="F4" s="2"/>
      <c r="G4" s="2"/>
      <c r="H4" s="2"/>
      <c r="I4" s="2"/>
      <c r="J4" s="2"/>
      <c r="K4" s="2"/>
    </row>
    <row r="5" spans="1:3" ht="12">
      <c r="A5">
        <f>A3+(C1-A3)*(B3/D1)</f>
        <v>2008.7440015360387</v>
      </c>
      <c r="C5" s="2"/>
    </row>
    <row r="6" ht="12">
      <c r="C6" s="2"/>
    </row>
    <row r="7" ht="12">
      <c r="C7" s="2"/>
    </row>
    <row r="8" spans="1:5" ht="12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1:5" ht="12">
      <c r="A9">
        <v>0</v>
      </c>
      <c r="B9">
        <f>A5</f>
        <v>2008.7440015360387</v>
      </c>
      <c r="C9">
        <f>$A$1*$B$1</f>
        <v>50</v>
      </c>
      <c r="D9">
        <f>B9*$D$1</f>
        <v>60.26232004608116</v>
      </c>
      <c r="E9">
        <f>C9-D9</f>
        <v>-10.262320046081157</v>
      </c>
    </row>
    <row r="10" spans="1:5" ht="12">
      <c r="A10">
        <v>1</v>
      </c>
      <c r="B10">
        <f>B9-E9</f>
        <v>2019.0063215821199</v>
      </c>
      <c r="C10">
        <f>$A$1*$B$1</f>
        <v>50</v>
      </c>
      <c r="D10">
        <f>B10*$D$1</f>
        <v>60.57018964746359</v>
      </c>
      <c r="E10">
        <f>C10-D10</f>
        <v>-10.570189647463593</v>
      </c>
    </row>
    <row r="11" spans="1:5" ht="12">
      <c r="A11">
        <v>2</v>
      </c>
      <c r="B11">
        <f>B10-E10</f>
        <v>2029.5765112295835</v>
      </c>
      <c r="C11">
        <f>$A$1*$B$1</f>
        <v>50</v>
      </c>
      <c r="D11">
        <f>B11*$D$1</f>
        <v>60.887295336887505</v>
      </c>
      <c r="E11">
        <f>C11-D11</f>
        <v>-10.887295336887505</v>
      </c>
    </row>
    <row r="12" spans="1:5" ht="12">
      <c r="A12">
        <v>3</v>
      </c>
      <c r="B12">
        <f>B11-E11</f>
        <v>2040.463806566471</v>
      </c>
      <c r="C12">
        <f>$A$1*$B$1</f>
        <v>50</v>
      </c>
      <c r="D12">
        <f>B12*$D$1</f>
        <v>61.213914196994125</v>
      </c>
      <c r="E12">
        <f>C12-D12</f>
        <v>-11.213914196994125</v>
      </c>
    </row>
    <row r="13" spans="1:5" ht="12">
      <c r="A13">
        <v>4</v>
      </c>
      <c r="B13">
        <f>B12-E12</f>
        <v>2051.677720763465</v>
      </c>
      <c r="C13">
        <f>$A$1*$B$1</f>
        <v>50</v>
      </c>
      <c r="D13">
        <f>B13*$D$1</f>
        <v>61.55033162290395</v>
      </c>
      <c r="E13">
        <f>C13-D13</f>
        <v>-11.550331622903947</v>
      </c>
    </row>
    <row r="14" spans="1:5" ht="12">
      <c r="A14">
        <v>5</v>
      </c>
      <c r="B14">
        <f>B13-E13</f>
        <v>2063.2280523863687</v>
      </c>
      <c r="C14">
        <f>$A$1*$B$1</f>
        <v>50</v>
      </c>
      <c r="D14">
        <f>B14*$D$1</f>
        <v>61.89684157159106</v>
      </c>
      <c r="E14">
        <f>C14-D14</f>
        <v>-11.896841571591061</v>
      </c>
    </row>
    <row r="15" spans="1:5" ht="12">
      <c r="A15">
        <v>6</v>
      </c>
      <c r="B15">
        <f>B14-E14</f>
        <v>2075.12489395796</v>
      </c>
      <c r="C15">
        <f>$A$1*$B$1</f>
        <v>50</v>
      </c>
      <c r="D15">
        <f>B15*$D$1</f>
        <v>62.2537468187388</v>
      </c>
      <c r="E15">
        <f>C15-D15</f>
        <v>-12.253746818738797</v>
      </c>
    </row>
    <row r="16" spans="1:5" ht="12">
      <c r="A16">
        <v>7</v>
      </c>
      <c r="B16">
        <f>B15-E15</f>
        <v>2087.378640776699</v>
      </c>
      <c r="C16">
        <f>$A$1*$B$1</f>
        <v>50</v>
      </c>
      <c r="D16">
        <f>B16*$D$1</f>
        <v>62.62135922330096</v>
      </c>
      <c r="E16">
        <f>C16-D16</f>
        <v>-12.621359223300963</v>
      </c>
    </row>
    <row r="17" spans="1:5" ht="12">
      <c r="A17">
        <v>8</v>
      </c>
      <c r="B17">
        <f>B16-E16</f>
        <v>2100</v>
      </c>
      <c r="C17">
        <f>$A$1*$B$1+$C$1</f>
        <v>2150</v>
      </c>
      <c r="D17">
        <f>B17*$D$1-SUM(E9:E16)</f>
        <v>154.25599846396116</v>
      </c>
      <c r="E17">
        <f>C17-D17</f>
        <v>1995.744001536039</v>
      </c>
    </row>
    <row r="24" ht="12">
      <c r="D24">
        <f>2100*(1.03)^(-8)</f>
        <v>1657.7593920592647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2013-10-24T14:35:16Z</dcterms:modified>
  <cp:category/>
  <cp:version/>
  <cp:contentType/>
  <cp:contentStatus/>
  <cp:revision>6</cp:revision>
</cp:coreProperties>
</file>